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375" windowHeight="10935" activeTab="0"/>
  </bookViews>
  <sheets>
    <sheet name="Számítás" sheetId="1" r:id="rId1"/>
    <sheet name="BelsőSzámolás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<sst xmlns="http://schemas.openxmlformats.org/spreadsheetml/2006/main" count="18" uniqueCount="18">
  <si>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HuzalátmérőLakkal(mm)</t>
  </si>
  <si>
    <t>Menetszám</t>
  </si>
  <si>
    <t>SorokSzáma</t>
  </si>
  <si>
    <t>OszlopokSzáma</t>
  </si>
  <si>
    <t>r-értéke</t>
  </si>
  <si>
    <t>D-értéke</t>
  </si>
  <si>
    <t>f-értéke</t>
  </si>
  <si>
    <t>α-értéke</t>
  </si>
  <si>
    <t>1/3*f^2</t>
  </si>
  <si>
    <t>2/3*f</t>
  </si>
  <si>
    <t>1-(2/3f-1/3*f^2)</t>
  </si>
  <si>
    <t>α+0,45+0,375*f</t>
  </si>
  <si>
    <t>ZárójelÉrtéke</t>
  </si>
  <si>
    <t>n^2*D*π^2</t>
  </si>
  <si>
    <t>L</t>
  </si>
  <si>
    <t>Induktívitás</t>
  </si>
  <si>
    <t>CsévetestBelsőSzélessége(mm)a</t>
  </si>
  <si>
    <t>CsévetestKisátmérője(mm)d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</si>
</sst>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###&quot;mH&quot;"/>
    <numFmt numFmtId="165" formatCode="###.#&quot;µ/50v&quot;"/>
    <numFmt numFmtId="166" formatCode="###&quot;db&quot;"/>
    <numFmt numFmtId="167" formatCode="#####&quot;nF/50V&quot;"/>
    <numFmt numFmtId="168" formatCode="####.#&quot;nF/50V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12</xdr:row>
      <xdr:rowOff>104775</xdr:rowOff>
    </xdr:from>
    <xdr:to>
      <xdr:col>7</xdr:col>
      <xdr:colOff>561975</xdr:colOff>
      <xdr:row>22</xdr:row>
      <xdr:rowOff>0</xdr:rowOff>
    </xdr:to>
    <xdr:pic>
      <xdr:nvPicPr>
        <xdr:cNvPr id="1" name="Kép 1" descr="tekerc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390775"/>
          <a:ext cx="2733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2.421875" style="0" customWidth="1"/>
    <col min="2" max="2" width="10.57421875" style="0" bestFit="1" customWidth="1"/>
  </cols>
  <sheetData>
    <row r="1" spans="1:2" ht="15">
      <c r="A1" t="s">
        <v>16</v>
      </c>
      <c r="B1">
        <v>16</v>
      </c>
    </row>
    <row r="2" spans="1:2" ht="15">
      <c r="A2" t="s">
        <v>17</v>
      </c>
      <c r="B2">
        <v>16</v>
      </c>
    </row>
    <row r="3" spans="1:2" ht="15">
      <c r="A3" t="s">
        <v>0</v>
      </c>
      <c r="B3">
        <v>0.6</v>
      </c>
    </row>
    <row r="4" spans="1:2" ht="15">
      <c r="A4" t="s">
        <v>1</v>
      </c>
      <c r="B4">
        <v>526</v>
      </c>
    </row>
    <row r="5" spans="1:2" ht="15">
      <c r="A5" t="s">
        <v>15</v>
      </c>
      <c r="B5" s="2">
        <f>BelsőSzámolás!B13</f>
        <v>5.015876319346483</v>
      </c>
    </row>
  </sheetData>
  <sheetProtection/>
  <printOptions/>
  <pageMargins left="0.7" right="0.7" top="0.75" bottom="0.75" header="0.3" footer="0.3"/>
  <pageSetup horizontalDpi="300" verticalDpi="300" orientation="portrait" paperSize="9" r:id="rId4"/>
  <drawing r:id="rId3"/>
  <legacyDrawing r:id="rId2"/>
  <oleObjects>
    <oleObject progId="Equation.3" shapeId="245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4.8515625" style="0" bestFit="1" customWidth="1"/>
  </cols>
  <sheetData>
    <row r="1" spans="1:2" ht="15">
      <c r="A1" t="s">
        <v>2</v>
      </c>
      <c r="B1">
        <f>Számítás!B1/Számítás!B3</f>
        <v>26.666666666666668</v>
      </c>
    </row>
    <row r="2" spans="1:3" ht="15">
      <c r="A2" t="s">
        <v>3</v>
      </c>
      <c r="B2">
        <f>Számítás!B4/BelsőSzámolás!B1</f>
        <v>19.724999999999998</v>
      </c>
      <c r="C2">
        <f>INT(B2)+1</f>
        <v>20</v>
      </c>
    </row>
    <row r="3" spans="1:2" ht="15">
      <c r="A3" t="s">
        <v>4</v>
      </c>
      <c r="B3">
        <f>C2*Számítás!B3</f>
        <v>12</v>
      </c>
    </row>
    <row r="4" spans="1:2" ht="15">
      <c r="A4" t="s">
        <v>5</v>
      </c>
      <c r="B4">
        <f>Számítás!B2+B3</f>
        <v>28</v>
      </c>
    </row>
    <row r="5" spans="1:2" ht="15">
      <c r="A5" t="s">
        <v>6</v>
      </c>
      <c r="B5">
        <f>B3/B4</f>
        <v>0.42857142857142855</v>
      </c>
    </row>
    <row r="6" spans="1:2" ht="15">
      <c r="A6" s="1" t="s">
        <v>7</v>
      </c>
      <c r="B6">
        <f>Számítás!B1/BelsőSzámolás!B4</f>
        <v>0.5714285714285714</v>
      </c>
    </row>
    <row r="7" spans="1:2" ht="15">
      <c r="A7" s="1" t="s">
        <v>8</v>
      </c>
      <c r="B7">
        <f>(B5^2)*(1/3)</f>
        <v>0.06122448979591836</v>
      </c>
    </row>
    <row r="8" spans="1:2" ht="15">
      <c r="A8" s="1" t="s">
        <v>9</v>
      </c>
      <c r="B8">
        <f>(2/3)*B5</f>
        <v>0.2857142857142857</v>
      </c>
    </row>
    <row r="9" spans="1:2" ht="15">
      <c r="A9" s="1" t="s">
        <v>10</v>
      </c>
      <c r="B9">
        <f>1-(B8-B7)</f>
        <v>0.7755102040816326</v>
      </c>
    </row>
    <row r="10" spans="1:2" ht="15">
      <c r="A10" s="1" t="s">
        <v>11</v>
      </c>
      <c r="B10">
        <f>B6+0.45+(0.375*B5)</f>
        <v>1.182142857142857</v>
      </c>
    </row>
    <row r="11" spans="1:2" ht="15">
      <c r="A11" s="1" t="s">
        <v>12</v>
      </c>
      <c r="B11">
        <f>B9/B10</f>
        <v>0.6560207164436772</v>
      </c>
    </row>
    <row r="12" spans="1:2" ht="15">
      <c r="A12" s="1" t="s">
        <v>13</v>
      </c>
      <c r="B12">
        <f>Számítás!B4^2*B4*(PI()^2)</f>
        <v>76459114.68372238</v>
      </c>
    </row>
    <row r="13" spans="1:2" ht="15">
      <c r="A13" s="1" t="s">
        <v>14</v>
      </c>
      <c r="B13">
        <f>B12*B11*(10^-7)</f>
        <v>5.015876319346483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Mrex</dc:creator>
  <cp:keywords/>
  <dc:description/>
  <cp:lastModifiedBy>Mrex</cp:lastModifiedBy>
  <cp:lastPrinted>2007-07-30T05:09:24Z</cp:lastPrinted>
  <dcterms:created xsi:type="dcterms:W3CDTF">2007-07-20T12:01:15Z</dcterms:created>
  <dcterms:modified xsi:type="dcterms:W3CDTF">2007-10-24T16:47:59Z</dcterms:modified>
  <cp:category/>
  <cp:version/>
  <cp:contentType/>
  <cp:contentStatus/>
</cp:coreProperties>
</file>