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66" yWindow="65521" windowWidth="18060" windowHeight="12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ethcbi</author>
  </authors>
  <commentList>
    <comment ref="L4" authorId="0">
      <text>
        <r>
          <rPr>
            <b/>
            <sz val="8"/>
            <rFont val="Tahoma"/>
            <family val="0"/>
          </rPr>
          <t>ethcbi:</t>
        </r>
        <r>
          <rPr>
            <sz val="8"/>
            <rFont val="Tahoma"/>
            <family val="0"/>
          </rPr>
          <t xml:space="preserve">
I referencia kör
</t>
        </r>
      </text>
    </comment>
  </commentList>
</comments>
</file>

<file path=xl/sharedStrings.xml><?xml version="1.0" encoding="utf-8"?>
<sst xmlns="http://schemas.openxmlformats.org/spreadsheetml/2006/main" count="15" uniqueCount="15">
  <si>
    <t>Ground</t>
  </si>
  <si>
    <t>LO 4</t>
  </si>
  <si>
    <t>HI 6</t>
  </si>
  <si>
    <t>c7</t>
  </si>
  <si>
    <t>c15</t>
  </si>
  <si>
    <t>e7</t>
  </si>
  <si>
    <t>e9</t>
  </si>
  <si>
    <t>e12</t>
  </si>
  <si>
    <t>e15</t>
  </si>
  <si>
    <t>REF O 7</t>
  </si>
  <si>
    <t>REF A  8</t>
  </si>
  <si>
    <t>f5</t>
  </si>
  <si>
    <t>Uhi</t>
  </si>
  <si>
    <t>Urefa</t>
  </si>
  <si>
    <t>Ulo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</si>
</sst>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"/>
  </numFmts>
  <fonts count="6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0" xfId="0" applyFill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7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8" borderId="4" xfId="0" applyFill="1" applyBorder="1" applyAlignment="1">
      <alignment/>
    </xf>
    <xf numFmtId="0" fontId="4" fillId="8" borderId="5" xfId="0" applyFont="1" applyFill="1" applyBorder="1" applyAlignment="1">
      <alignment/>
    </xf>
    <xf numFmtId="0" fontId="0" fillId="8" borderId="0" xfId="0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20</xdr:row>
      <xdr:rowOff>142875</xdr:rowOff>
    </xdr:from>
    <xdr:to>
      <xdr:col>2</xdr:col>
      <xdr:colOff>285750</xdr:colOff>
      <xdr:row>23</xdr:row>
      <xdr:rowOff>28575</xdr:rowOff>
    </xdr:to>
    <xdr:sp>
      <xdr:nvSpPr>
        <xdr:cNvPr id="1" name="Rectangle 5"/>
        <xdr:cNvSpPr>
          <a:spLocks/>
        </xdr:cNvSpPr>
      </xdr:nvSpPr>
      <xdr:spPr>
        <a:xfrm>
          <a:off x="1428750" y="340042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31</xdr:row>
      <xdr:rowOff>0</xdr:rowOff>
    </xdr:from>
    <xdr:to>
      <xdr:col>2</xdr:col>
      <xdr:colOff>285750</xdr:colOff>
      <xdr:row>33</xdr:row>
      <xdr:rowOff>47625</xdr:rowOff>
    </xdr:to>
    <xdr:sp>
      <xdr:nvSpPr>
        <xdr:cNvPr id="2" name="Rectangle 6"/>
        <xdr:cNvSpPr>
          <a:spLocks/>
        </xdr:cNvSpPr>
      </xdr:nvSpPr>
      <xdr:spPr>
        <a:xfrm>
          <a:off x="1428750" y="503872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24</xdr:row>
      <xdr:rowOff>47625</xdr:rowOff>
    </xdr:from>
    <xdr:to>
      <xdr:col>3</xdr:col>
      <xdr:colOff>342900</xdr:colOff>
      <xdr:row>26</xdr:row>
      <xdr:rowOff>95250</xdr:rowOff>
    </xdr:to>
    <xdr:sp>
      <xdr:nvSpPr>
        <xdr:cNvPr id="3" name="Rectangle 7"/>
        <xdr:cNvSpPr>
          <a:spLocks/>
        </xdr:cNvSpPr>
      </xdr:nvSpPr>
      <xdr:spPr>
        <a:xfrm>
          <a:off x="2314575" y="395287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27</xdr:row>
      <xdr:rowOff>95250</xdr:rowOff>
    </xdr:from>
    <xdr:to>
      <xdr:col>3</xdr:col>
      <xdr:colOff>342900</xdr:colOff>
      <xdr:row>29</xdr:row>
      <xdr:rowOff>142875</xdr:rowOff>
    </xdr:to>
    <xdr:sp>
      <xdr:nvSpPr>
        <xdr:cNvPr id="4" name="Rectangle 8"/>
        <xdr:cNvSpPr>
          <a:spLocks/>
        </xdr:cNvSpPr>
      </xdr:nvSpPr>
      <xdr:spPr>
        <a:xfrm>
          <a:off x="2314575" y="4486275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30</xdr:row>
      <xdr:rowOff>152400</xdr:rowOff>
    </xdr:from>
    <xdr:to>
      <xdr:col>3</xdr:col>
      <xdr:colOff>342900</xdr:colOff>
      <xdr:row>33</xdr:row>
      <xdr:rowOff>38100</xdr:rowOff>
    </xdr:to>
    <xdr:sp>
      <xdr:nvSpPr>
        <xdr:cNvPr id="5" name="Rectangle 9"/>
        <xdr:cNvSpPr>
          <a:spLocks/>
        </xdr:cNvSpPr>
      </xdr:nvSpPr>
      <xdr:spPr>
        <a:xfrm>
          <a:off x="2314575" y="502920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20</xdr:row>
      <xdr:rowOff>152400</xdr:rowOff>
    </xdr:from>
    <xdr:to>
      <xdr:col>3</xdr:col>
      <xdr:colOff>342900</xdr:colOff>
      <xdr:row>23</xdr:row>
      <xdr:rowOff>38100</xdr:rowOff>
    </xdr:to>
    <xdr:sp>
      <xdr:nvSpPr>
        <xdr:cNvPr id="6" name="Rectangle 12"/>
        <xdr:cNvSpPr>
          <a:spLocks/>
        </xdr:cNvSpPr>
      </xdr:nvSpPr>
      <xdr:spPr>
        <a:xfrm>
          <a:off x="2314575" y="340995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23</xdr:row>
      <xdr:rowOff>38100</xdr:rowOff>
    </xdr:from>
    <xdr:to>
      <xdr:col>3</xdr:col>
      <xdr:colOff>304800</xdr:colOff>
      <xdr:row>24</xdr:row>
      <xdr:rowOff>47625</xdr:rowOff>
    </xdr:to>
    <xdr:sp>
      <xdr:nvSpPr>
        <xdr:cNvPr id="7" name="AutoShape 13"/>
        <xdr:cNvSpPr>
          <a:spLocks/>
        </xdr:cNvSpPr>
      </xdr:nvSpPr>
      <xdr:spPr>
        <a:xfrm rot="5400000">
          <a:off x="2352675" y="3781425"/>
          <a:ext cx="0" cy="171450"/>
        </a:xfrm>
        <a:prstGeom prst="straightConnector1">
          <a:avLst>
            <a:gd name="adj1" fmla="val -1422222"/>
            <a:gd name="adj2" fmla="val -50004"/>
            <a:gd name="adj3" fmla="val -142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26</xdr:row>
      <xdr:rowOff>95250</xdr:rowOff>
    </xdr:from>
    <xdr:to>
      <xdr:col>3</xdr:col>
      <xdr:colOff>304800</xdr:colOff>
      <xdr:row>27</xdr:row>
      <xdr:rowOff>95250</xdr:rowOff>
    </xdr:to>
    <xdr:sp>
      <xdr:nvSpPr>
        <xdr:cNvPr id="8" name="AutoShape 14"/>
        <xdr:cNvSpPr>
          <a:spLocks/>
        </xdr:cNvSpPr>
      </xdr:nvSpPr>
      <xdr:spPr>
        <a:xfrm rot="5400000">
          <a:off x="2352675" y="4324350"/>
          <a:ext cx="0" cy="161925"/>
        </a:xfrm>
        <a:prstGeom prst="straightConnector1">
          <a:avLst>
            <a:gd name="adj1" fmla="val -1502939"/>
            <a:gd name="adj2" fmla="val -50004"/>
            <a:gd name="adj3" fmla="val -150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304800</xdr:colOff>
      <xdr:row>29</xdr:row>
      <xdr:rowOff>142875</xdr:rowOff>
    </xdr:from>
    <xdr:to>
      <xdr:col>3</xdr:col>
      <xdr:colOff>304800</xdr:colOff>
      <xdr:row>30</xdr:row>
      <xdr:rowOff>152400</xdr:rowOff>
    </xdr:to>
    <xdr:sp>
      <xdr:nvSpPr>
        <xdr:cNvPr id="9" name="AutoShape 15"/>
        <xdr:cNvSpPr>
          <a:spLocks/>
        </xdr:cNvSpPr>
      </xdr:nvSpPr>
      <xdr:spPr>
        <a:xfrm rot="5400000">
          <a:off x="2352675" y="4857750"/>
          <a:ext cx="0" cy="171450"/>
        </a:xfrm>
        <a:prstGeom prst="straightConnector1">
          <a:avLst>
            <a:gd name="adj1" fmla="val -1422222"/>
            <a:gd name="adj2" fmla="val -50004"/>
            <a:gd name="adj3" fmla="val -142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33</xdr:row>
      <xdr:rowOff>38100</xdr:rowOff>
    </xdr:from>
    <xdr:to>
      <xdr:col>3</xdr:col>
      <xdr:colOff>304800</xdr:colOff>
      <xdr:row>33</xdr:row>
      <xdr:rowOff>47625</xdr:rowOff>
    </xdr:to>
    <xdr:sp>
      <xdr:nvSpPr>
        <xdr:cNvPr id="10" name="AutoShape 16"/>
        <xdr:cNvSpPr>
          <a:spLocks/>
        </xdr:cNvSpPr>
      </xdr:nvSpPr>
      <xdr:spPr>
        <a:xfrm rot="5400000">
          <a:off x="1466850" y="5400675"/>
          <a:ext cx="885825" cy="9525"/>
        </a:xfrm>
        <a:prstGeom prst="bentConnector3">
          <a:avLst>
            <a:gd name="adj1" fmla="val 2400000"/>
            <a:gd name="adj2" fmla="val -607527"/>
            <a:gd name="adj3" fmla="val -247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23</xdr:row>
      <xdr:rowOff>28575</xdr:rowOff>
    </xdr:from>
    <xdr:to>
      <xdr:col>2</xdr:col>
      <xdr:colOff>247650</xdr:colOff>
      <xdr:row>31</xdr:row>
      <xdr:rowOff>0</xdr:rowOff>
    </xdr:to>
    <xdr:sp>
      <xdr:nvSpPr>
        <xdr:cNvPr id="11" name="AutoShape 17"/>
        <xdr:cNvSpPr>
          <a:spLocks/>
        </xdr:cNvSpPr>
      </xdr:nvSpPr>
      <xdr:spPr>
        <a:xfrm rot="16200000">
          <a:off x="1466850" y="3771900"/>
          <a:ext cx="0" cy="1266825"/>
        </a:xfrm>
        <a:prstGeom prst="straightConnector1">
          <a:avLst>
            <a:gd name="adj1" fmla="val -165791"/>
            <a:gd name="adj2" fmla="val -50004"/>
            <a:gd name="adj3" fmla="val -1657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20</xdr:row>
      <xdr:rowOff>142875</xdr:rowOff>
    </xdr:from>
    <xdr:to>
      <xdr:col>3</xdr:col>
      <xdr:colOff>304800</xdr:colOff>
      <xdr:row>20</xdr:row>
      <xdr:rowOff>152400</xdr:rowOff>
    </xdr:to>
    <xdr:sp>
      <xdr:nvSpPr>
        <xdr:cNvPr id="12" name="AutoShape 18"/>
        <xdr:cNvSpPr>
          <a:spLocks/>
        </xdr:cNvSpPr>
      </xdr:nvSpPr>
      <xdr:spPr>
        <a:xfrm rot="5400000" flipV="1">
          <a:off x="1466850" y="3400425"/>
          <a:ext cx="885825" cy="9525"/>
        </a:xfrm>
        <a:prstGeom prst="bentConnector3">
          <a:avLst>
            <a:gd name="adj1" fmla="val -2400000"/>
            <a:gd name="adj2" fmla="val -381722"/>
            <a:gd name="adj3" fmla="val 15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9525</xdr:rowOff>
    </xdr:from>
    <xdr:to>
      <xdr:col>4</xdr:col>
      <xdr:colOff>19050</xdr:colOff>
      <xdr:row>22</xdr:row>
      <xdr:rowOff>19050</xdr:rowOff>
    </xdr:to>
    <xdr:sp>
      <xdr:nvSpPr>
        <xdr:cNvPr id="13" name="AutoShape 19"/>
        <xdr:cNvSpPr>
          <a:spLocks/>
        </xdr:cNvSpPr>
      </xdr:nvSpPr>
      <xdr:spPr>
        <a:xfrm flipV="1">
          <a:off x="2390775" y="2781300"/>
          <a:ext cx="285750" cy="819150"/>
        </a:xfrm>
        <a:prstGeom prst="bentConnector2">
          <a:avLst>
            <a:gd name="adj1" fmla="val -886666"/>
            <a:gd name="adj2" fmla="val 387208"/>
            <a:gd name="adj3" fmla="val -88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17</xdr:row>
      <xdr:rowOff>19050</xdr:rowOff>
    </xdr:from>
    <xdr:to>
      <xdr:col>4</xdr:col>
      <xdr:colOff>600075</xdr:colOff>
      <xdr:row>28</xdr:row>
      <xdr:rowOff>123825</xdr:rowOff>
    </xdr:to>
    <xdr:sp>
      <xdr:nvSpPr>
        <xdr:cNvPr id="14" name="AutoShape 20"/>
        <xdr:cNvSpPr>
          <a:spLocks/>
        </xdr:cNvSpPr>
      </xdr:nvSpPr>
      <xdr:spPr>
        <a:xfrm flipV="1">
          <a:off x="2390775" y="2790825"/>
          <a:ext cx="866775" cy="1885950"/>
        </a:xfrm>
        <a:prstGeom prst="bentConnector2">
          <a:avLst>
            <a:gd name="adj1" fmla="val -325824"/>
            <a:gd name="adj2" fmla="val 196967"/>
            <a:gd name="adj3" fmla="val -3258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16</xdr:row>
      <xdr:rowOff>133350</xdr:rowOff>
    </xdr:from>
    <xdr:to>
      <xdr:col>6</xdr:col>
      <xdr:colOff>0</xdr:colOff>
      <xdr:row>32</xdr:row>
      <xdr:rowOff>19050</xdr:rowOff>
    </xdr:to>
    <xdr:sp>
      <xdr:nvSpPr>
        <xdr:cNvPr id="15" name="AutoShape 21"/>
        <xdr:cNvSpPr>
          <a:spLocks/>
        </xdr:cNvSpPr>
      </xdr:nvSpPr>
      <xdr:spPr>
        <a:xfrm flipV="1">
          <a:off x="2390775" y="2743200"/>
          <a:ext cx="1543050" cy="2476500"/>
        </a:xfrm>
        <a:prstGeom prst="bentConnector2">
          <a:avLst>
            <a:gd name="adj1" fmla="val -204939"/>
            <a:gd name="adj2" fmla="val 160000"/>
            <a:gd name="adj3" fmla="val -2049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685800</xdr:colOff>
      <xdr:row>16</xdr:row>
      <xdr:rowOff>152400</xdr:rowOff>
    </xdr:from>
    <xdr:to>
      <xdr:col>2</xdr:col>
      <xdr:colOff>685800</xdr:colOff>
      <xdr:row>19</xdr:row>
      <xdr:rowOff>85725</xdr:rowOff>
    </xdr:to>
    <xdr:sp>
      <xdr:nvSpPr>
        <xdr:cNvPr id="16" name="AutoShape 22"/>
        <xdr:cNvSpPr>
          <a:spLocks/>
        </xdr:cNvSpPr>
      </xdr:nvSpPr>
      <xdr:spPr>
        <a:xfrm rot="16200000">
          <a:off x="1905000" y="2762250"/>
          <a:ext cx="0" cy="419100"/>
        </a:xfrm>
        <a:prstGeom prst="straightConnector1">
          <a:avLst>
            <a:gd name="adj1" fmla="val -504546"/>
            <a:gd name="adj2" fmla="val -50004"/>
            <a:gd name="adj3" fmla="val -50454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34</xdr:row>
      <xdr:rowOff>95250</xdr:rowOff>
    </xdr:from>
    <xdr:to>
      <xdr:col>2</xdr:col>
      <xdr:colOff>723900</xdr:colOff>
      <xdr:row>36</xdr:row>
      <xdr:rowOff>19050</xdr:rowOff>
    </xdr:to>
    <xdr:sp>
      <xdr:nvSpPr>
        <xdr:cNvPr id="17" name="AutoShape 23"/>
        <xdr:cNvSpPr>
          <a:spLocks/>
        </xdr:cNvSpPr>
      </xdr:nvSpPr>
      <xdr:spPr>
        <a:xfrm rot="5400000">
          <a:off x="1933575" y="5619750"/>
          <a:ext cx="9525" cy="247650"/>
        </a:xfrm>
        <a:prstGeom prst="bentConnector3">
          <a:avLst>
            <a:gd name="adj1" fmla="val -58800000"/>
            <a:gd name="adj2" fmla="val -78461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31</xdr:row>
      <xdr:rowOff>28575</xdr:rowOff>
    </xdr:from>
    <xdr:to>
      <xdr:col>2</xdr:col>
      <xdr:colOff>742950</xdr:colOff>
      <xdr:row>33</xdr:row>
      <xdr:rowOff>76200</xdr:rowOff>
    </xdr:to>
    <xdr:sp>
      <xdr:nvSpPr>
        <xdr:cNvPr id="18" name="Rectangle 26"/>
        <xdr:cNvSpPr>
          <a:spLocks/>
        </xdr:cNvSpPr>
      </xdr:nvSpPr>
      <xdr:spPr>
        <a:xfrm>
          <a:off x="1885950" y="5067300"/>
          <a:ext cx="762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33</xdr:row>
      <xdr:rowOff>76200</xdr:rowOff>
    </xdr:from>
    <xdr:to>
      <xdr:col>2</xdr:col>
      <xdr:colOff>723900</xdr:colOff>
      <xdr:row>34</xdr:row>
      <xdr:rowOff>104775</xdr:rowOff>
    </xdr:to>
    <xdr:sp>
      <xdr:nvSpPr>
        <xdr:cNvPr id="19" name="AutoShape 27"/>
        <xdr:cNvSpPr>
          <a:spLocks/>
        </xdr:cNvSpPr>
      </xdr:nvSpPr>
      <xdr:spPr>
        <a:xfrm rot="16200000" flipH="1">
          <a:off x="1924050" y="5438775"/>
          <a:ext cx="19050" cy="190500"/>
        </a:xfrm>
        <a:prstGeom prst="bentConnector3">
          <a:avLst>
            <a:gd name="adj1" fmla="val 45000"/>
            <a:gd name="adj2" fmla="val 28550000"/>
            <a:gd name="adj3" fmla="val -101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704850</xdr:colOff>
      <xdr:row>30</xdr:row>
      <xdr:rowOff>66675</xdr:rowOff>
    </xdr:from>
    <xdr:to>
      <xdr:col>3</xdr:col>
      <xdr:colOff>304800</xdr:colOff>
      <xdr:row>31</xdr:row>
      <xdr:rowOff>28575</xdr:rowOff>
    </xdr:to>
    <xdr:sp>
      <xdr:nvSpPr>
        <xdr:cNvPr id="20" name="AutoShape 28"/>
        <xdr:cNvSpPr>
          <a:spLocks/>
        </xdr:cNvSpPr>
      </xdr:nvSpPr>
      <xdr:spPr>
        <a:xfrm rot="16200000">
          <a:off x="1924050" y="4943475"/>
          <a:ext cx="428625" cy="123825"/>
        </a:xfrm>
        <a:prstGeom prst="bentConnector2">
          <a:avLst>
            <a:gd name="adj1" fmla="val -1603847"/>
            <a:gd name="adj2" fmla="val -1232222"/>
            <a:gd name="adj3" fmla="val -160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37"/>
  <sheetViews>
    <sheetView tabSelected="1" workbookViewId="0" topLeftCell="A1">
      <selection activeCell="J20" sqref="J20"/>
    </sheetView>
  </sheetViews>
  <sheetFormatPr defaultColWidth="9.140625" defaultRowHeight="12.75"/>
  <cols>
    <col min="3" max="3" width="12.421875" style="0" bestFit="1" customWidth="1"/>
    <col min="6" max="6" width="10.00390625" style="0" bestFit="1" customWidth="1"/>
    <col min="11" max="11" width="16.8515625" style="0" customWidth="1"/>
  </cols>
  <sheetData>
    <row r="2" spans="1:3" ht="12.75">
      <c r="A2">
        <v>3</v>
      </c>
      <c r="B2">
        <v>2</v>
      </c>
      <c r="C2">
        <f>A2+B2</f>
        <v>5</v>
      </c>
    </row>
    <row r="4" spans="7:15" ht="13.5" thickBot="1">
      <c r="G4">
        <f>1.25*(1+(D12+G15)/(E7+E9+D11))</f>
        <v>9.583333333331833</v>
      </c>
      <c r="K4">
        <f>G4/I6*1000</f>
        <v>0.4629629677546296</v>
      </c>
      <c r="L4">
        <f>G4/I5</f>
        <v>0.000462962962962963</v>
      </c>
      <c r="O4">
        <f>K$14+10*N$14</f>
        <v>9.583333333331833</v>
      </c>
    </row>
    <row r="5" spans="3:15" ht="12.75">
      <c r="C5" s="7"/>
      <c r="D5" s="8"/>
      <c r="E5" s="9"/>
      <c r="I5">
        <f>E7+E9+E12+(E15*F15/(E15+F15))</f>
        <v>20699.99999999676</v>
      </c>
      <c r="O5" s="6">
        <f>K$14+9*N$14</f>
        <v>8.62499999999865</v>
      </c>
    </row>
    <row r="6" spans="3:15" ht="12.75">
      <c r="C6" s="10"/>
      <c r="D6" s="11">
        <v>0</v>
      </c>
      <c r="E6" s="12"/>
      <c r="I6">
        <f>I5*(C7+C15)/(I5+C7+C15)</f>
        <v>20699.999785751763</v>
      </c>
      <c r="O6" s="6">
        <f>K$14+8*N$14</f>
        <v>7.666666666665466</v>
      </c>
    </row>
    <row r="7" spans="3:15" ht="12.75">
      <c r="C7" s="19">
        <v>999999999999</v>
      </c>
      <c r="D7" s="13">
        <f>E7-D6</f>
        <v>2700</v>
      </c>
      <c r="E7" s="14">
        <v>2700</v>
      </c>
      <c r="J7" t="s">
        <v>12</v>
      </c>
      <c r="K7" s="2">
        <f>L4*(G15+E12+E9+D7)</f>
        <v>9.583333333331833</v>
      </c>
      <c r="O7" s="5">
        <f>K$14+7*N$14</f>
        <v>6.708333333332283</v>
      </c>
    </row>
    <row r="8" spans="3:15" ht="12.75">
      <c r="C8" s="10"/>
      <c r="D8" s="13"/>
      <c r="E8" s="12"/>
      <c r="O8" s="5">
        <f>K$14+6*N$14</f>
        <v>5.749999999999099</v>
      </c>
    </row>
    <row r="9" spans="3:15" ht="12.75">
      <c r="C9" s="10"/>
      <c r="D9" s="13"/>
      <c r="E9" s="20">
        <v>0</v>
      </c>
      <c r="O9" s="5">
        <f>K$14+5*N$14</f>
        <v>4.7916666666659165</v>
      </c>
    </row>
    <row r="10" spans="3:15" ht="12.75">
      <c r="C10" s="10"/>
      <c r="D10" s="13"/>
      <c r="E10" s="12"/>
      <c r="J10" t="s">
        <v>13</v>
      </c>
      <c r="K10" s="2">
        <f>L4*(G15+D12)</f>
        <v>8.333333333331833</v>
      </c>
      <c r="L10" s="3">
        <f>G4-K10</f>
        <v>1.25</v>
      </c>
      <c r="O10" s="1">
        <f>K$14+4*N$14</f>
        <v>3.833333333332733</v>
      </c>
    </row>
    <row r="11" spans="3:15" ht="12.75">
      <c r="C11" s="10"/>
      <c r="D11" s="11">
        <v>0</v>
      </c>
      <c r="E11" s="12"/>
      <c r="O11" s="1">
        <f>K$14+3*N$14</f>
        <v>2.8749999999995497</v>
      </c>
    </row>
    <row r="12" spans="3:15" ht="12.75">
      <c r="C12" s="10"/>
      <c r="D12" s="13">
        <f>E12-D11</f>
        <v>0</v>
      </c>
      <c r="E12" s="15">
        <v>0</v>
      </c>
      <c r="O12" s="1">
        <f>K$14+2*N$14</f>
        <v>1.9166666666663665</v>
      </c>
    </row>
    <row r="13" spans="3:15" ht="12.75">
      <c r="C13" s="10"/>
      <c r="D13" s="13"/>
      <c r="E13" s="12"/>
      <c r="O13" s="4">
        <f>K$14+1*N$14</f>
        <v>0.9583333333331833</v>
      </c>
    </row>
    <row r="14" spans="3:15" ht="12.75">
      <c r="C14" s="10"/>
      <c r="D14" s="11">
        <v>18000</v>
      </c>
      <c r="E14" s="12"/>
      <c r="J14" t="s">
        <v>14</v>
      </c>
      <c r="K14" s="2">
        <f>L4*D15</f>
        <v>0</v>
      </c>
      <c r="N14">
        <f>(K7-K14)/10</f>
        <v>0.9583333333331833</v>
      </c>
      <c r="O14" s="4">
        <f>K$14+0*N$14</f>
        <v>0</v>
      </c>
    </row>
    <row r="15" spans="3:7" ht="12.75">
      <c r="C15" s="19">
        <v>999999999999</v>
      </c>
      <c r="D15" s="13">
        <f>E15-D14</f>
        <v>0</v>
      </c>
      <c r="E15" s="14">
        <v>18000</v>
      </c>
      <c r="F15" s="21">
        <v>99999999999999900</v>
      </c>
      <c r="G15">
        <f>E15*F15/(E15+F15)</f>
        <v>17999.99999999676</v>
      </c>
    </row>
    <row r="16" spans="3:5" ht="13.5" thickBot="1">
      <c r="C16" s="16"/>
      <c r="D16" s="17"/>
      <c r="E16" s="18"/>
    </row>
    <row r="18" spans="3:7" ht="12.75">
      <c r="C18" t="s">
        <v>9</v>
      </c>
      <c r="E18" t="s">
        <v>2</v>
      </c>
      <c r="F18" t="s">
        <v>10</v>
      </c>
      <c r="G18" t="s">
        <v>1</v>
      </c>
    </row>
    <row r="22" ht="12.75">
      <c r="B22" t="s">
        <v>3</v>
      </c>
    </row>
    <row r="23" ht="12.75">
      <c r="D23" t="s">
        <v>5</v>
      </c>
    </row>
    <row r="26" ht="12.75">
      <c r="D26" t="s">
        <v>6</v>
      </c>
    </row>
    <row r="29" ht="12.75">
      <c r="D29" t="s">
        <v>7</v>
      </c>
    </row>
    <row r="33" spans="2:4" ht="12.75">
      <c r="B33" t="s">
        <v>4</v>
      </c>
      <c r="C33" s="22" t="s">
        <v>11</v>
      </c>
      <c r="D33" t="s">
        <v>8</v>
      </c>
    </row>
    <row r="37" ht="12.75">
      <c r="C37" t="s">
        <v>0</v>
      </c>
    </row>
  </sheetData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ethcbi</dc:creator>
  <cp:keywords/>
  <dc:description/>
  <cp:lastModifiedBy>ethcbi</cp:lastModifiedBy>
  <cp:lastPrinted>2007-05-30T07:19:14Z</cp:lastPrinted>
  <dcterms:created xsi:type="dcterms:W3CDTF">2007-05-29T11:05:08Z</dcterms:created>
  <dcterms:modified xsi:type="dcterms:W3CDTF">2007-07-26T07:52:27Z</dcterms:modified>
  <cp:category/>
  <cp:version/>
  <cp:contentType/>
  <cp:contentStatus/>
</cp:coreProperties>
</file>